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ster Audit Tool MCRMCL\MCL Tools 7.15.2024\"/>
    </mc:Choice>
  </mc:AlternateContent>
  <xr:revisionPtr revIDLastSave="0" documentId="13_ncr:1_{00754579-6369-4E11-9B2F-F01B7627E8D2}" xr6:coauthVersionLast="47" xr6:coauthVersionMax="47" xr10:uidLastSave="{00000000-0000-0000-0000-000000000000}"/>
  <bookViews>
    <workbookView xWindow="-28920" yWindow="-120" windowWidth="29040" windowHeight="17640" firstSheet="1" activeTab="1" xr2:uid="{D316919B-6E21-44DC-B705-2FA1B43C5A71}"/>
  </bookViews>
  <sheets>
    <sheet name="Sheet3" sheetId="3" state="hidden" r:id="rId1"/>
    <sheet name="MCL Denials" sheetId="1" r:id="rId2"/>
    <sheet name="Intructions and Data Dictionary" sheetId="2" r:id="rId3"/>
  </sheets>
  <definedNames>
    <definedName name="_xlnm.Print_Titles" localSheetId="1">'MCL Denials'!$B:$C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6" i="1" l="1"/>
  <c r="AH15" i="1"/>
  <c r="J6" i="1"/>
  <c r="J5" i="1"/>
  <c r="AH17" i="1"/>
  <c r="E25" i="1" l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D25" i="1"/>
  <c r="AH18" i="1"/>
  <c r="AH19" i="1"/>
  <c r="AH20" i="1"/>
  <c r="AH21" i="1"/>
  <c r="AH22" i="1"/>
  <c r="J3" i="1" l="1"/>
  <c r="K24" i="1" l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E23" i="1"/>
  <c r="F23" i="1"/>
  <c r="G23" i="1"/>
  <c r="E24" i="1"/>
  <c r="F24" i="1"/>
  <c r="G24" i="1"/>
  <c r="H24" i="1"/>
  <c r="I24" i="1"/>
  <c r="J24" i="1"/>
  <c r="D24" i="1"/>
  <c r="D23" i="1"/>
</calcChain>
</file>

<file path=xl/sharedStrings.xml><?xml version="1.0" encoding="utf-8"?>
<sst xmlns="http://schemas.openxmlformats.org/spreadsheetml/2006/main" count="174" uniqueCount="141">
  <si>
    <t>Data Dictionary</t>
  </si>
  <si>
    <t>Points Received</t>
  </si>
  <si>
    <t>Points Possible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</si>
  <si>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</si>
  <si>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</si>
  <si>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</si>
  <si>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</si>
  <si>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</si>
  <si>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</si>
  <si>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</si>
  <si>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</si>
  <si>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</si>
  <si>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</si>
  <si>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</si>
  <si>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</si>
  <si>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</si>
  <si>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</si>
  <si>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</si>
  <si>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 xml:space="preserve">Delegate/IPA: </t>
  </si>
  <si>
    <t>Service Month:</t>
  </si>
  <si>
    <t>Review Date:</t>
  </si>
  <si>
    <t>Reviewer:</t>
  </si>
  <si>
    <t>File #1</t>
  </si>
  <si>
    <t>File #2</t>
  </si>
  <si>
    <t>File #3</t>
  </si>
  <si>
    <t>File #4</t>
  </si>
  <si>
    <t>File #5</t>
  </si>
  <si>
    <t>File #6</t>
  </si>
  <si>
    <t>File #7</t>
  </si>
  <si>
    <t>File #8</t>
  </si>
  <si>
    <t>File #9</t>
  </si>
  <si>
    <t>File #10</t>
  </si>
  <si>
    <t>Comments</t>
  </si>
  <si>
    <t>Timeliness</t>
  </si>
  <si>
    <t>Language</t>
  </si>
  <si>
    <t>Information</t>
  </si>
  <si>
    <t>Months</t>
  </si>
  <si>
    <t>IPAs</t>
  </si>
  <si>
    <t>American Specialty Health (ASH)</t>
  </si>
  <si>
    <t>Alpha Care</t>
  </si>
  <si>
    <t>CPN - Horizon Valley</t>
  </si>
  <si>
    <t>La Salle</t>
  </si>
  <si>
    <t>EPIC</t>
  </si>
  <si>
    <t>Heritage - Desert Oasis</t>
  </si>
  <si>
    <t>Heritage - Regal</t>
  </si>
  <si>
    <t>Heritage - Victor Valley</t>
  </si>
  <si>
    <t xml:space="preserve">Horizon </t>
  </si>
  <si>
    <t>IEHP BH Medi-Cal</t>
  </si>
  <si>
    <t>IEHP BH Medicare</t>
  </si>
  <si>
    <t>IEHP Direct Medi-Cal</t>
  </si>
  <si>
    <t>IEHP Direct Medicare</t>
  </si>
  <si>
    <t>Kaiser</t>
  </si>
  <si>
    <t>Physicians Health Network</t>
  </si>
  <si>
    <t>Primecare</t>
  </si>
  <si>
    <t>Riverside Medical Clinic</t>
  </si>
  <si>
    <t>Reviewer</t>
  </si>
  <si>
    <t>N. Montoya</t>
  </si>
  <si>
    <t>V. Gallardo</t>
  </si>
  <si>
    <t>Overall Points Possible</t>
  </si>
  <si>
    <t>Overall Points Received</t>
  </si>
  <si>
    <t>Overall Score</t>
  </si>
  <si>
    <t>Individual File Score</t>
  </si>
  <si>
    <t>Elemental Score</t>
  </si>
  <si>
    <t>Physician Reviewed</t>
  </si>
  <si>
    <t>Alternative Direction</t>
  </si>
  <si>
    <t>Opportunity to Discuss</t>
  </si>
  <si>
    <t>Provider/Member Outreach</t>
  </si>
  <si>
    <t xml:space="preserve">Appropriate use of Criteria </t>
  </si>
  <si>
    <t xml:space="preserve">Correct Template </t>
  </si>
  <si>
    <t>File Type Requested</t>
  </si>
  <si>
    <t>N/A</t>
  </si>
  <si>
    <t>Timeliness*</t>
  </si>
  <si>
    <t>###</t>
  </si>
  <si>
    <t>Notification Timely</t>
  </si>
  <si>
    <t>%</t>
  </si>
  <si>
    <t>Decisioned Timely</t>
  </si>
  <si>
    <t>*Details Provided by IEHP HCI Dept</t>
  </si>
  <si>
    <t>Total Denials</t>
  </si>
  <si>
    <t>Denial Tracking #</t>
  </si>
  <si>
    <t>Referral Received Date / Time</t>
  </si>
  <si>
    <t>Referral Decision Date / Time</t>
  </si>
  <si>
    <t>Element Letter</t>
  </si>
  <si>
    <t>Element Description</t>
  </si>
  <si>
    <t>Methodology</t>
  </si>
  <si>
    <t>Regulatory Criteria/ Citation/ Policy</t>
  </si>
  <si>
    <r>
      <rPr>
        <b/>
        <u/>
        <sz val="18"/>
        <color theme="1"/>
        <rFont val="Calibri"/>
        <family val="2"/>
        <scheme val="minor"/>
      </rPr>
      <t xml:space="preserve">File Review Instructions: </t>
    </r>
    <r>
      <rPr>
        <sz val="11"/>
        <color theme="1"/>
        <rFont val="Calibri"/>
        <family val="2"/>
        <scheme val="minor"/>
      </rPr>
      <t xml:space="preserve">
IEHP selects 30 Denials/Modifications for review from the IPA Delegated Monthly Referral Tracking Log. Each file will be reviewed against the elements listed below and noted as follows: "1" yes the file review element meets, "0" when the file review element does not meet. Each file reviewed has a maximum score of 8 possible points. Findings related to each file review will be listed within the comments for IPA review.</t>
    </r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</si>
  <si>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color theme="1"/>
        <rFont val="Calibri Light"/>
        <family val="2"/>
        <scheme val="major"/>
      </rPr>
      <t xml:space="preserve">
The Denial/Modification reference number located on the referral form for tracking purposes.</t>
    </r>
  </si>
  <si>
    <r>
      <rPr>
        <b/>
        <i/>
        <sz val="12"/>
        <color rgb="FF00B050"/>
        <rFont val="Calibri Light"/>
        <family val="2"/>
        <scheme val="major"/>
      </rPr>
      <t xml:space="preserve">Element Not Scored:
</t>
    </r>
    <r>
      <rPr>
        <sz val="12"/>
        <rFont val="Calibri Light"/>
        <family val="2"/>
        <scheme val="major"/>
      </rPr>
      <t>The Denial/Modification type: Pre-Service Routine , Pre-Service Expedited, Post Service Retrospective Review, Concurrent Standard, Concurrent Expedited.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</si>
  <si>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rFont val="Calibri Light"/>
        <family val="2"/>
        <scheme val="major"/>
      </rPr>
      <t xml:space="preserve">
In the event initial request submitted by Provider does not include information reasonably necessary to make a determination of the authorization, evidence must demonstrate IPA outreach to the requesting Provider for additional clinical information.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</si>
  <si>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supportive clinical information must support denial or modified authorization determination.</t>
    </r>
  </si>
  <si>
    <t>File #11</t>
  </si>
  <si>
    <t>File #12</t>
  </si>
  <si>
    <t>File #13</t>
  </si>
  <si>
    <t>File #14</t>
  </si>
  <si>
    <t>File #15</t>
  </si>
  <si>
    <t>File #16</t>
  </si>
  <si>
    <t>File #17</t>
  </si>
  <si>
    <t>File #18</t>
  </si>
  <si>
    <t>File #19</t>
  </si>
  <si>
    <t>File #20</t>
  </si>
  <si>
    <t>File #21</t>
  </si>
  <si>
    <t>File #22</t>
  </si>
  <si>
    <t>File #23</t>
  </si>
  <si>
    <t>File #24</t>
  </si>
  <si>
    <t>File #25</t>
  </si>
  <si>
    <t>File #26</t>
  </si>
  <si>
    <t>File #27</t>
  </si>
  <si>
    <t>File #28</t>
  </si>
  <si>
    <t>File #29</t>
  </si>
  <si>
    <t>File #30</t>
  </si>
  <si>
    <r>
      <rPr>
        <b/>
        <i/>
        <sz val="14"/>
        <color theme="3"/>
        <rFont val="Calibri Light"/>
        <family val="2"/>
        <scheme val="major"/>
      </rPr>
      <t>IEHP Utilization Management Delegation Oversight
LOB:  Medi-Cal</t>
    </r>
    <r>
      <rPr>
        <b/>
        <sz val="20"/>
        <color theme="3"/>
        <rFont val="Calibri Light"/>
        <family val="2"/>
        <scheme val="major"/>
      </rPr>
      <t xml:space="preserve">
</t>
    </r>
    <r>
      <rPr>
        <b/>
        <u/>
        <sz val="20"/>
        <color theme="3"/>
        <rFont val="Calibri Light"/>
        <family val="2"/>
        <scheme val="major"/>
      </rPr>
      <t>Denial Review Tool</t>
    </r>
  </si>
  <si>
    <r>
      <t xml:space="preserve">IEHP Provider Policy and Procedure - Medi-Cal  MC_25E1: </t>
    </r>
    <r>
      <rPr>
        <i/>
        <sz val="12"/>
        <color theme="1"/>
        <rFont val="Calibri Light"/>
        <family val="2"/>
        <scheme val="major"/>
      </rPr>
      <t>Utilization Management - Delegation Oversight &amp; Monitoring</t>
    </r>
  </si>
  <si>
    <t>Denial Language</t>
  </si>
  <si>
    <r>
      <t xml:space="preserve">Element Not Scored:
</t>
    </r>
    <r>
      <rPr>
        <sz val="12"/>
        <rFont val="Calibri Light"/>
        <family val="2"/>
        <scheme val="major"/>
      </rPr>
      <t xml:space="preserve">The date/time the request was received.  </t>
    </r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</si>
  <si>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request was decisioned. 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</si>
  <si>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documentation must contain evidence that the denied or modified authorization was conducted by a designated licensed physician with an unrestricted license. Documentation must also include a written assessment of medical necessity, relevant clinical information, appropriateness of level of care, and the specific criteria upon which the decision was based.</t>
    </r>
  </si>
  <si>
    <t>Clinical Documentation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</si>
  <si>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denied or modified notification to Member and Provider must include evidence that  Member was provided alternative treatment information and instruction for additional follow-up care.</t>
    </r>
  </si>
  <si>
    <t>(p)</t>
  </si>
  <si>
    <t>Date Referral Deemed Necessary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</si>
  <si>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Provider deemed the referral necessary.</t>
    </r>
  </si>
  <si>
    <t>Priority</t>
  </si>
  <si>
    <t>Pre-Service Routine</t>
  </si>
  <si>
    <t>Pre-Service Expedited</t>
  </si>
  <si>
    <t>Post Service Retrospective Review</t>
  </si>
  <si>
    <t>Concurrent Standard</t>
  </si>
  <si>
    <t>Concurrent Expedited</t>
  </si>
  <si>
    <t>A. Marin</t>
  </si>
  <si>
    <t>Dignity Health Medical Network - Medicare</t>
  </si>
  <si>
    <t>Dignity Health Medical Network- Medi-Cal</t>
  </si>
  <si>
    <t>Optum Care Network-Inland Faculty MG</t>
  </si>
  <si>
    <t>D. Monet</t>
  </si>
  <si>
    <t>P. Brianna</t>
  </si>
  <si>
    <r>
      <rPr>
        <b/>
        <i/>
        <sz val="12"/>
        <color rgb="FFFF0000"/>
        <rFont val="Calibri Light"/>
        <family val="2"/>
        <scheme val="major"/>
      </rPr>
      <t xml:space="preserve">Scored Element: </t>
    </r>
    <r>
      <rPr>
        <sz val="12"/>
        <rFont val="Calibri Light"/>
        <family val="2"/>
        <scheme val="major"/>
      </rPr>
      <t xml:space="preserve">
Review of written communication to the Provider of a denial or modification based on medical necessity must include the name and telephone number of the physician reviewer that may be contacted for any issues/concerns regarding the decision.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</si>
  <si>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the denial or modification letter sent to the Member must be written in a manner, format, and language that can be easily understood and in the Member's appropriate threshold language.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</si>
  <si>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denial or modification authorization must demonstrate correct application of IEHP UM criteria hierarchy, as listed in the </t>
    </r>
    <r>
      <rPr>
        <i/>
        <sz val="12"/>
        <color theme="1"/>
        <rFont val="Calibri Light"/>
        <family val="2"/>
        <scheme val="major"/>
      </rPr>
      <t xml:space="preserve">IEHP Provider Policy &amp; Procedure.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</si>
  <si>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the denial letter demonstrates the use of IEHP approved template and attachments - Correct template with attachments can be found on the IEHP website at: iehp.org. Member letter must be mailed in the Member's appropriate threshold language.</t>
    </r>
  </si>
  <si>
    <t>Each file reviewed has a maximum score of 8 possible points. Total points earned from letters (f)-(m) above.</t>
  </si>
  <si>
    <t>Each file reviewed has a maximum score of 8 possible points. Total points possible from letters (f)-(m) above, excluding non applicable elements.</t>
  </si>
  <si>
    <t>Total points earned from letters (f)-(m) above divided by total points possible from letters (f)-(m) above, excluding non applicable elements for each file reviewed.</t>
  </si>
  <si>
    <t>IEHP Provider Policy and Procedure - Medi-Cal  MC_25E1: Utilization Management - Delegation Oversight &amp;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</si>
</sst>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mm/dd/yy;@"/>
    <numFmt numFmtId="166" formatCode="m/d/yy\ h:mm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4"/>
      <color theme="3"/>
      <name val="Calibri Light"/>
      <family val="2"/>
      <scheme val="major"/>
    </font>
    <font>
      <b/>
      <sz val="20"/>
      <color theme="3"/>
      <name val="Calibri Light"/>
      <family val="2"/>
      <scheme val="major"/>
    </font>
    <font>
      <b/>
      <u/>
      <sz val="20"/>
      <color theme="3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sz val="12"/>
      <name val="Calibri Light"/>
      <family val="2"/>
      <scheme val="major"/>
    </font>
    <font>
      <b/>
      <i/>
      <sz val="12"/>
      <color rgb="FF00B050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i/>
      <sz val="12"/>
      <color rgb="FFFF000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/>
    <xf numFmtId="0" fontId="9" fillId="4" borderId="1" xfId="0" applyFont="1" applyFill="1" applyBorder="1"/>
    <xf numFmtId="0" fontId="8" fillId="6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9" fillId="5" borderId="1" xfId="0" applyFont="1" applyFill="1" applyBorder="1"/>
    <xf numFmtId="0" fontId="9" fillId="6" borderId="1" xfId="0" applyFont="1" applyFill="1" applyBorder="1"/>
    <xf numFmtId="0" fontId="8" fillId="0" borderId="0" xfId="0" applyFont="1" applyAlignment="1">
      <alignment textRotation="45"/>
    </xf>
    <xf numFmtId="0" fontId="12" fillId="0" borderId="0" xfId="0" applyFont="1" applyAlignment="1">
      <alignment vertical="center" wrapText="1"/>
    </xf>
    <xf numFmtId="164" fontId="0" fillId="0" borderId="0" xfId="0" applyNumberFormat="1"/>
    <xf numFmtId="9" fontId="9" fillId="0" borderId="1" xfId="1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8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8" fillId="3" borderId="7" xfId="0" applyFont="1" applyFill="1" applyBorder="1"/>
    <xf numFmtId="0" fontId="8" fillId="3" borderId="6" xfId="0" applyFont="1" applyFill="1" applyBorder="1"/>
    <xf numFmtId="0" fontId="8" fillId="3" borderId="5" xfId="0" applyFont="1" applyFill="1" applyBorder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8" fillId="0" borderId="0" xfId="0" applyFont="1"/>
    <xf numFmtId="0" fontId="8" fillId="5" borderId="1" xfId="0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9" fontId="8" fillId="0" borderId="1" xfId="1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wrapText="1"/>
    </xf>
    <xf numFmtId="1" fontId="22" fillId="4" borderId="1" xfId="0" applyNumberFormat="1" applyFont="1" applyFill="1" applyBorder="1" applyAlignment="1">
      <alignment horizontal="left" vertical="top" wrapText="1"/>
    </xf>
    <xf numFmtId="1" fontId="24" fillId="4" borderId="1" xfId="0" applyNumberFormat="1" applyFont="1" applyFill="1" applyBorder="1" applyAlignment="1">
      <alignment horizontal="left" vertical="top" wrapText="1"/>
    </xf>
    <xf numFmtId="1" fontId="23" fillId="4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1" fontId="22" fillId="0" borderId="1" xfId="0" applyNumberFormat="1" applyFont="1" applyBorder="1" applyAlignment="1">
      <alignment horizontal="left" vertical="top" wrapText="1"/>
    </xf>
    <xf numFmtId="1" fontId="24" fillId="0" borderId="1" xfId="0" applyNumberFormat="1" applyFont="1" applyBorder="1" applyAlignment="1">
      <alignment horizontal="left" vertical="top" wrapText="1"/>
    </xf>
    <xf numFmtId="0" fontId="24" fillId="0" borderId="0" xfId="0" applyFont="1" applyAlignment="1">
      <alignment vertical="center" wrapText="1"/>
    </xf>
    <xf numFmtId="1" fontId="22" fillId="5" borderId="1" xfId="0" applyNumberFormat="1" applyFont="1" applyFill="1" applyBorder="1" applyAlignment="1">
      <alignment horizontal="left" vertical="top" wrapText="1"/>
    </xf>
    <xf numFmtId="1" fontId="24" fillId="5" borderId="1" xfId="0" applyNumberFormat="1" applyFont="1" applyFill="1" applyBorder="1" applyAlignment="1">
      <alignment horizontal="left" vertical="top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9" fontId="9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top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/>
    </xf>
    <xf numFmtId="9" fontId="9" fillId="0" borderId="5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/>
    </xf>
    <xf numFmtId="49" fontId="8" fillId="4" borderId="2" xfId="0" applyNumberFormat="1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top"/>
    </xf>
    <xf numFmtId="166" fontId="8" fillId="4" borderId="1" xfId="0" applyNumberFormat="1" applyFont="1" applyFill="1" applyBorder="1" applyAlignment="1">
      <alignment horizontal="center" vertical="top"/>
    </xf>
    <xf numFmtId="166" fontId="8" fillId="4" borderId="2" xfId="0" applyNumberFormat="1" applyFont="1" applyFill="1" applyBorder="1" applyAlignment="1">
      <alignment horizontal="center" vertical="top"/>
    </xf>
    <xf numFmtId="165" fontId="8" fillId="4" borderId="1" xfId="0" applyNumberFormat="1" applyFont="1" applyFill="1" applyBorder="1" applyAlignment="1">
      <alignment horizontal="center" vertical="top"/>
    </xf>
    <xf numFmtId="165" fontId="8" fillId="4" borderId="2" xfId="0" applyNumberFormat="1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5" borderId="5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top"/>
    </xf>
    <xf numFmtId="9" fontId="8" fillId="0" borderId="1" xfId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0901-DB0F-439D-BBF1-C1698F634A44}">
  <dimension ref="A2:D26"/>
  <sheetViews>
    <sheetView workbookViewId="0">
      <selection activeCell="C28" sqref="C28"/>
    </sheetView>
  </sheetViews>
  <sheetFormatPr defaultRowHeight="15" x14ac:dyDescent="0.25"/>
  <cols>
    <col min="1" max="1" width="22" style="10" customWidth="1"/>
    <col min="2" max="2" width="36.140625" customWidth="1"/>
    <col min="3" max="4" width="22" customWidth="1"/>
  </cols>
  <sheetData>
    <row r="2" spans="1:4" x14ac:dyDescent="0.25">
      <c r="A2" s="10" t="s">
        <v>36</v>
      </c>
      <c r="B2" t="s">
        <v>37</v>
      </c>
      <c r="C2" t="s">
        <v>55</v>
      </c>
      <c r="D2" t="s">
        <v>121</v>
      </c>
    </row>
    <row r="3" spans="1:4" x14ac:dyDescent="0.25">
      <c r="A3" s="10">
        <v>45261</v>
      </c>
      <c r="B3" t="s">
        <v>38</v>
      </c>
      <c r="C3" t="s">
        <v>56</v>
      </c>
      <c r="D3" t="s">
        <v>122</v>
      </c>
    </row>
    <row r="4" spans="1:4" x14ac:dyDescent="0.25">
      <c r="A4" s="10">
        <v>45292</v>
      </c>
      <c r="B4" t="s">
        <v>39</v>
      </c>
      <c r="C4" t="s">
        <v>57</v>
      </c>
      <c r="D4" t="s">
        <v>123</v>
      </c>
    </row>
    <row r="5" spans="1:4" x14ac:dyDescent="0.25">
      <c r="A5" s="10">
        <v>45323</v>
      </c>
      <c r="B5" t="s">
        <v>40</v>
      </c>
      <c r="C5" t="s">
        <v>127</v>
      </c>
      <c r="D5" t="s">
        <v>124</v>
      </c>
    </row>
    <row r="6" spans="1:4" x14ac:dyDescent="0.25">
      <c r="A6" s="10">
        <v>45352</v>
      </c>
      <c r="B6" t="s">
        <v>41</v>
      </c>
      <c r="C6" t="s">
        <v>131</v>
      </c>
      <c r="D6" t="s">
        <v>125</v>
      </c>
    </row>
    <row r="7" spans="1:4" x14ac:dyDescent="0.25">
      <c r="A7" s="10">
        <v>45383</v>
      </c>
      <c r="B7" t="s">
        <v>129</v>
      </c>
      <c r="C7" t="s">
        <v>132</v>
      </c>
      <c r="D7" t="s">
        <v>126</v>
      </c>
    </row>
    <row r="8" spans="1:4" x14ac:dyDescent="0.25">
      <c r="A8" s="10">
        <v>45413</v>
      </c>
      <c r="B8" t="s">
        <v>128</v>
      </c>
    </row>
    <row r="9" spans="1:4" x14ac:dyDescent="0.25">
      <c r="A9" s="10">
        <v>45444</v>
      </c>
      <c r="B9" t="s">
        <v>42</v>
      </c>
    </row>
    <row r="10" spans="1:4" x14ac:dyDescent="0.25">
      <c r="A10" s="10">
        <v>45474</v>
      </c>
      <c r="B10" t="s">
        <v>43</v>
      </c>
    </row>
    <row r="11" spans="1:4" x14ac:dyDescent="0.25">
      <c r="A11" s="10">
        <v>45505</v>
      </c>
      <c r="B11" t="s">
        <v>44</v>
      </c>
    </row>
    <row r="12" spans="1:4" x14ac:dyDescent="0.25">
      <c r="A12" s="10">
        <v>45536</v>
      </c>
      <c r="B12" t="s">
        <v>45</v>
      </c>
    </row>
    <row r="13" spans="1:4" x14ac:dyDescent="0.25">
      <c r="A13" s="10">
        <v>45566</v>
      </c>
      <c r="B13" t="s">
        <v>46</v>
      </c>
    </row>
    <row r="14" spans="1:4" x14ac:dyDescent="0.25">
      <c r="A14" s="10">
        <v>45597</v>
      </c>
      <c r="B14" t="s">
        <v>47</v>
      </c>
    </row>
    <row r="15" spans="1:4" x14ac:dyDescent="0.25">
      <c r="A15" s="10">
        <v>45627</v>
      </c>
      <c r="B15" t="s">
        <v>48</v>
      </c>
    </row>
    <row r="16" spans="1:4" x14ac:dyDescent="0.25">
      <c r="A16" s="10">
        <v>45658</v>
      </c>
      <c r="B16" t="s">
        <v>49</v>
      </c>
    </row>
    <row r="17" spans="1:2" x14ac:dyDescent="0.25">
      <c r="A17" s="10">
        <v>45689</v>
      </c>
      <c r="B17" t="s">
        <v>50</v>
      </c>
    </row>
    <row r="18" spans="1:2" x14ac:dyDescent="0.25">
      <c r="A18" s="10">
        <v>45717</v>
      </c>
      <c r="B18" t="s">
        <v>130</v>
      </c>
    </row>
    <row r="19" spans="1:2" x14ac:dyDescent="0.25">
      <c r="A19" s="10">
        <v>45748</v>
      </c>
      <c r="B19" t="s">
        <v>51</v>
      </c>
    </row>
    <row r="20" spans="1:2" x14ac:dyDescent="0.25">
      <c r="A20" s="10">
        <v>45778</v>
      </c>
      <c r="B20" t="s">
        <v>52</v>
      </c>
    </row>
    <row r="21" spans="1:2" x14ac:dyDescent="0.25">
      <c r="A21" s="10">
        <v>45809</v>
      </c>
      <c r="B21" t="s">
        <v>53</v>
      </c>
    </row>
    <row r="22" spans="1:2" x14ac:dyDescent="0.25">
      <c r="A22" s="10">
        <v>45839</v>
      </c>
      <c r="B22" t="s">
        <v>54</v>
      </c>
    </row>
    <row r="23" spans="1:2" x14ac:dyDescent="0.25">
      <c r="A23" s="10">
        <v>45870</v>
      </c>
    </row>
    <row r="24" spans="1:2" x14ac:dyDescent="0.25">
      <c r="A24" s="10">
        <v>45901</v>
      </c>
    </row>
    <row r="25" spans="1:2" x14ac:dyDescent="0.25">
      <c r="A25" s="10">
        <v>45931</v>
      </c>
    </row>
    <row r="26" spans="1:2" x14ac:dyDescent="0.25">
      <c r="A26" s="10">
        <v>45962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AC1F-7FA8-4256-9DD3-268D43D22B7A}">
  <dimension ref="A1:AH38"/>
  <sheetViews>
    <sheetView showGridLines="0" tabSelected="1" view="pageBreakPreview" topLeftCell="B1" zoomScale="70" zoomScaleNormal="100" zoomScaleSheetLayoutView="70" workbookViewId="0">
      <pane xSplit="2" topLeftCell="D1" activePane="topRight" state="frozen"/>
      <selection activeCell="B1" sqref="B1"/>
      <selection pane="topRight" activeCell="I52" sqref="I52"/>
    </sheetView>
  </sheetViews>
  <sheetFormatPr defaultRowHeight="15" x14ac:dyDescent="0.25"/>
  <cols>
    <col min="1" max="1" width="13.140625" style="8" hidden="1" customWidth="1"/>
    <col min="2" max="2" width="9.140625" style="2"/>
    <col min="3" max="3" width="43.28515625" style="2" customWidth="1"/>
    <col min="4" max="33" width="22.28515625" style="2" customWidth="1"/>
    <col min="34" max="34" width="19.28515625" style="2" customWidth="1"/>
    <col min="35" max="16384" width="9.140625" style="2"/>
  </cols>
  <sheetData>
    <row r="1" spans="1:34" ht="15" customHeight="1" x14ac:dyDescent="0.25">
      <c r="A1"/>
      <c r="B1" s="70" t="s">
        <v>110</v>
      </c>
      <c r="C1" s="70"/>
    </row>
    <row r="2" spans="1:34" ht="15" customHeight="1" x14ac:dyDescent="0.25">
      <c r="A2" s="9"/>
      <c r="B2" s="70"/>
      <c r="C2" s="70"/>
    </row>
    <row r="3" spans="1:34" ht="15.75" customHeight="1" x14ac:dyDescent="0.25">
      <c r="A3" s="9"/>
      <c r="B3" s="70"/>
      <c r="C3" s="70"/>
      <c r="D3" s="14" t="s">
        <v>18</v>
      </c>
      <c r="E3" s="74"/>
      <c r="F3" s="74"/>
      <c r="G3" s="74"/>
      <c r="I3" s="12" t="s">
        <v>60</v>
      </c>
      <c r="J3" s="11" t="str">
        <f>IFERROR(J6/J5,"N/A")</f>
        <v>N/A</v>
      </c>
      <c r="K3" s="46"/>
      <c r="L3" s="71" t="s">
        <v>71</v>
      </c>
      <c r="M3" s="71"/>
    </row>
    <row r="4" spans="1:34" ht="15" customHeight="1" x14ac:dyDescent="0.25">
      <c r="A4" s="9"/>
      <c r="B4" s="70"/>
      <c r="C4" s="70"/>
      <c r="D4" s="15" t="s">
        <v>19</v>
      </c>
      <c r="E4" s="75"/>
      <c r="F4" s="75"/>
      <c r="G4" s="75"/>
      <c r="L4" s="27" t="s">
        <v>77</v>
      </c>
      <c r="M4" s="28" t="s">
        <v>72</v>
      </c>
    </row>
    <row r="5" spans="1:34" ht="30" x14ac:dyDescent="0.25">
      <c r="A5" s="9"/>
      <c r="B5" s="70"/>
      <c r="C5" s="70"/>
      <c r="D5" s="16" t="s">
        <v>20</v>
      </c>
      <c r="E5" s="76"/>
      <c r="F5" s="76"/>
      <c r="G5" s="76"/>
      <c r="I5" s="52" t="s">
        <v>58</v>
      </c>
      <c r="J5" s="4" t="str">
        <f>IF(COUNT(D15:AG22)=0,"",COUNT(D15:AG22))</f>
        <v/>
      </c>
      <c r="K5" s="47"/>
      <c r="L5" s="27" t="s">
        <v>73</v>
      </c>
      <c r="M5" s="29" t="s">
        <v>74</v>
      </c>
    </row>
    <row r="6" spans="1:34" ht="30" x14ac:dyDescent="0.25">
      <c r="A6" s="9"/>
      <c r="B6" s="70"/>
      <c r="C6" s="70"/>
      <c r="D6" s="15" t="s">
        <v>21</v>
      </c>
      <c r="E6" s="77"/>
      <c r="F6" s="77"/>
      <c r="G6" s="77"/>
      <c r="I6" s="52" t="s">
        <v>59</v>
      </c>
      <c r="J6" s="4" t="str">
        <f>IF(SUM(D15:AG22)=0,"",SUM(D15:AG22))</f>
        <v/>
      </c>
      <c r="K6" s="47"/>
      <c r="L6" s="27" t="s">
        <v>75</v>
      </c>
      <c r="M6" s="29" t="s">
        <v>74</v>
      </c>
    </row>
    <row r="7" spans="1:34" ht="15" customHeight="1" x14ac:dyDescent="0.25">
      <c r="A7" s="9"/>
      <c r="B7" s="70"/>
      <c r="C7" s="70"/>
      <c r="L7" s="30"/>
      <c r="M7" s="31" t="s">
        <v>76</v>
      </c>
    </row>
    <row r="8" spans="1:34" ht="15" customHeight="1" x14ac:dyDescent="0.25">
      <c r="A8" s="9"/>
      <c r="B8" s="70"/>
      <c r="C8" s="70"/>
    </row>
    <row r="9" spans="1:34" ht="15" customHeight="1" x14ac:dyDescent="0.25">
      <c r="A9" s="20"/>
      <c r="B9" s="70"/>
      <c r="C9" s="70"/>
      <c r="D9" s="49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12" t="s">
        <v>27</v>
      </c>
      <c r="J9" s="12" t="s">
        <v>28</v>
      </c>
      <c r="K9" s="12" t="s">
        <v>29</v>
      </c>
      <c r="L9" s="12" t="s">
        <v>30</v>
      </c>
      <c r="M9" s="12" t="s">
        <v>31</v>
      </c>
      <c r="N9" s="12" t="s">
        <v>90</v>
      </c>
      <c r="O9" s="12" t="s">
        <v>91</v>
      </c>
      <c r="P9" s="12" t="s">
        <v>92</v>
      </c>
      <c r="Q9" s="12" t="s">
        <v>93</v>
      </c>
      <c r="R9" s="12" t="s">
        <v>94</v>
      </c>
      <c r="S9" s="12" t="s">
        <v>95</v>
      </c>
      <c r="T9" s="12" t="s">
        <v>96</v>
      </c>
      <c r="U9" s="12" t="s">
        <v>97</v>
      </c>
      <c r="V9" s="12" t="s">
        <v>98</v>
      </c>
      <c r="W9" s="12" t="s">
        <v>99</v>
      </c>
      <c r="X9" s="12" t="s">
        <v>100</v>
      </c>
      <c r="Y9" s="12" t="s">
        <v>101</v>
      </c>
      <c r="Z9" s="12" t="s">
        <v>102</v>
      </c>
      <c r="AA9" s="12" t="s">
        <v>103</v>
      </c>
      <c r="AB9" s="12" t="s">
        <v>104</v>
      </c>
      <c r="AC9" s="12" t="s">
        <v>105</v>
      </c>
      <c r="AD9" s="12" t="s">
        <v>106</v>
      </c>
      <c r="AE9" s="12" t="s">
        <v>107</v>
      </c>
      <c r="AF9" s="12" t="s">
        <v>108</v>
      </c>
      <c r="AG9" s="12" t="s">
        <v>109</v>
      </c>
      <c r="AH9" s="53" t="s">
        <v>62</v>
      </c>
    </row>
    <row r="10" spans="1:34" x14ac:dyDescent="0.25">
      <c r="B10" s="17" t="s">
        <v>3</v>
      </c>
      <c r="C10" s="3" t="s">
        <v>78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7"/>
      <c r="AH10" s="22"/>
    </row>
    <row r="11" spans="1:34" x14ac:dyDescent="0.25">
      <c r="B11" s="17" t="s">
        <v>4</v>
      </c>
      <c r="C11" s="3" t="s">
        <v>69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9"/>
      <c r="AH11" s="22"/>
    </row>
    <row r="12" spans="1:34" x14ac:dyDescent="0.25">
      <c r="B12" s="17" t="s">
        <v>5</v>
      </c>
      <c r="C12" s="3" t="s">
        <v>79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1"/>
      <c r="AH12" s="22"/>
    </row>
    <row r="13" spans="1:34" x14ac:dyDescent="0.25">
      <c r="B13" s="17" t="s">
        <v>6</v>
      </c>
      <c r="C13" s="3" t="s">
        <v>80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1"/>
      <c r="AH13" s="22"/>
    </row>
    <row r="14" spans="1:34" x14ac:dyDescent="0.25">
      <c r="B14" s="17" t="s">
        <v>7</v>
      </c>
      <c r="C14" s="3" t="s">
        <v>119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3"/>
      <c r="AH14" s="23"/>
    </row>
    <row r="15" spans="1:34" x14ac:dyDescent="0.25">
      <c r="A15" s="25" t="s">
        <v>33</v>
      </c>
      <c r="B15" s="18" t="s">
        <v>8</v>
      </c>
      <c r="C15" s="6" t="s">
        <v>65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54" t="str">
        <f>IFERROR(SUM(D15:AG15)/COUNT(D15:AG15),"")</f>
        <v/>
      </c>
    </row>
    <row r="16" spans="1:34" x14ac:dyDescent="0.25">
      <c r="A16" s="69" t="s">
        <v>34</v>
      </c>
      <c r="B16" s="13" t="s">
        <v>9</v>
      </c>
      <c r="C16" s="5" t="s">
        <v>63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48" t="str">
        <f>IFERROR(SUM(D16:AG16)/COUNT(D16:AG16),"")</f>
        <v/>
      </c>
    </row>
    <row r="17" spans="1:34" x14ac:dyDescent="0.25">
      <c r="A17" s="69"/>
      <c r="B17" s="18" t="s">
        <v>10</v>
      </c>
      <c r="C17" s="6" t="s">
        <v>116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48" t="str">
        <f t="shared" ref="AH17:AH22" si="0">IFERROR(SUM(D17:AG17)/COUNT(D17:AG17),"")</f>
        <v/>
      </c>
    </row>
    <row r="18" spans="1:34" x14ac:dyDescent="0.25">
      <c r="A18" s="69" t="s">
        <v>35</v>
      </c>
      <c r="B18" s="13" t="s">
        <v>11</v>
      </c>
      <c r="C18" s="5" t="s">
        <v>64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48" t="str">
        <f t="shared" si="0"/>
        <v/>
      </c>
    </row>
    <row r="19" spans="1:34" x14ac:dyDescent="0.25">
      <c r="A19" s="69"/>
      <c r="B19" s="18" t="s">
        <v>12</v>
      </c>
      <c r="C19" s="6" t="s">
        <v>66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48" t="str">
        <f t="shared" si="0"/>
        <v/>
      </c>
    </row>
    <row r="20" spans="1:34" x14ac:dyDescent="0.25">
      <c r="A20" s="24"/>
      <c r="B20" s="13" t="s">
        <v>13</v>
      </c>
      <c r="C20" s="5" t="s">
        <v>112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48" t="str">
        <f t="shared" si="0"/>
        <v/>
      </c>
    </row>
    <row r="21" spans="1:34" x14ac:dyDescent="0.25">
      <c r="A21" s="24"/>
      <c r="B21" s="18" t="s">
        <v>14</v>
      </c>
      <c r="C21" s="6" t="s">
        <v>67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48" t="str">
        <f t="shared" si="0"/>
        <v/>
      </c>
    </row>
    <row r="22" spans="1:34" x14ac:dyDescent="0.25">
      <c r="A22" s="24"/>
      <c r="B22" s="13" t="s">
        <v>15</v>
      </c>
      <c r="C22" s="5" t="s">
        <v>68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48" t="str">
        <f t="shared" si="0"/>
        <v/>
      </c>
    </row>
    <row r="23" spans="1:34" x14ac:dyDescent="0.25">
      <c r="B23" s="19" t="s">
        <v>16</v>
      </c>
      <c r="C23" s="7" t="s">
        <v>1</v>
      </c>
      <c r="D23" s="67" t="str">
        <f t="shared" ref="D23:AG23" si="1">IF(SUM(D15:D22)=0,"",SUM(D15:D22))</f>
        <v/>
      </c>
      <c r="E23" s="67" t="str">
        <f t="shared" si="1"/>
        <v/>
      </c>
      <c r="F23" s="67" t="str">
        <f t="shared" si="1"/>
        <v/>
      </c>
      <c r="G23" s="67" t="str">
        <f t="shared" si="1"/>
        <v/>
      </c>
      <c r="H23" s="67" t="str">
        <f t="shared" si="1"/>
        <v/>
      </c>
      <c r="I23" s="67" t="str">
        <f t="shared" si="1"/>
        <v/>
      </c>
      <c r="J23" s="67" t="str">
        <f t="shared" si="1"/>
        <v/>
      </c>
      <c r="K23" s="67" t="str">
        <f t="shared" si="1"/>
        <v/>
      </c>
      <c r="L23" s="67" t="str">
        <f t="shared" si="1"/>
        <v/>
      </c>
      <c r="M23" s="67" t="str">
        <f t="shared" si="1"/>
        <v/>
      </c>
      <c r="N23" s="67" t="str">
        <f t="shared" si="1"/>
        <v/>
      </c>
      <c r="O23" s="67" t="str">
        <f t="shared" si="1"/>
        <v/>
      </c>
      <c r="P23" s="67" t="str">
        <f t="shared" si="1"/>
        <v/>
      </c>
      <c r="Q23" s="67" t="str">
        <f t="shared" si="1"/>
        <v/>
      </c>
      <c r="R23" s="67" t="str">
        <f t="shared" si="1"/>
        <v/>
      </c>
      <c r="S23" s="67" t="str">
        <f t="shared" si="1"/>
        <v/>
      </c>
      <c r="T23" s="67" t="str">
        <f t="shared" si="1"/>
        <v/>
      </c>
      <c r="U23" s="67" t="str">
        <f t="shared" si="1"/>
        <v/>
      </c>
      <c r="V23" s="67" t="str">
        <f t="shared" si="1"/>
        <v/>
      </c>
      <c r="W23" s="67" t="str">
        <f t="shared" si="1"/>
        <v/>
      </c>
      <c r="X23" s="67" t="str">
        <f t="shared" si="1"/>
        <v/>
      </c>
      <c r="Y23" s="67" t="str">
        <f t="shared" si="1"/>
        <v/>
      </c>
      <c r="Z23" s="67" t="str">
        <f t="shared" si="1"/>
        <v/>
      </c>
      <c r="AA23" s="67" t="str">
        <f t="shared" si="1"/>
        <v/>
      </c>
      <c r="AB23" s="67" t="str">
        <f t="shared" si="1"/>
        <v/>
      </c>
      <c r="AC23" s="67" t="str">
        <f t="shared" si="1"/>
        <v/>
      </c>
      <c r="AD23" s="67" t="str">
        <f t="shared" si="1"/>
        <v/>
      </c>
      <c r="AE23" s="67" t="str">
        <f t="shared" si="1"/>
        <v/>
      </c>
      <c r="AF23" s="67" t="str">
        <f t="shared" si="1"/>
        <v/>
      </c>
      <c r="AG23" s="67" t="str">
        <f t="shared" si="1"/>
        <v/>
      </c>
      <c r="AH23" s="21"/>
    </row>
    <row r="24" spans="1:34" x14ac:dyDescent="0.25">
      <c r="B24" s="19" t="s">
        <v>17</v>
      </c>
      <c r="C24" s="7" t="s">
        <v>2</v>
      </c>
      <c r="D24" s="67" t="str">
        <f t="shared" ref="D24:AG24" si="2">IF(COUNT(D15:D22)=0,"",COUNT(D15:D22))</f>
        <v/>
      </c>
      <c r="E24" s="67" t="str">
        <f t="shared" si="2"/>
        <v/>
      </c>
      <c r="F24" s="67" t="str">
        <f t="shared" si="2"/>
        <v/>
      </c>
      <c r="G24" s="67" t="str">
        <f t="shared" si="2"/>
        <v/>
      </c>
      <c r="H24" s="67" t="str">
        <f t="shared" si="2"/>
        <v/>
      </c>
      <c r="I24" s="67" t="str">
        <f t="shared" si="2"/>
        <v/>
      </c>
      <c r="J24" s="67" t="str">
        <f t="shared" si="2"/>
        <v/>
      </c>
      <c r="K24" s="67" t="str">
        <f t="shared" si="2"/>
        <v/>
      </c>
      <c r="L24" s="67" t="str">
        <f t="shared" si="2"/>
        <v/>
      </c>
      <c r="M24" s="67" t="str">
        <f t="shared" si="2"/>
        <v/>
      </c>
      <c r="N24" s="67" t="str">
        <f t="shared" si="2"/>
        <v/>
      </c>
      <c r="O24" s="67" t="str">
        <f t="shared" si="2"/>
        <v/>
      </c>
      <c r="P24" s="67" t="str">
        <f t="shared" si="2"/>
        <v/>
      </c>
      <c r="Q24" s="67" t="str">
        <f t="shared" si="2"/>
        <v/>
      </c>
      <c r="R24" s="67" t="str">
        <f t="shared" si="2"/>
        <v/>
      </c>
      <c r="S24" s="67" t="str">
        <f t="shared" si="2"/>
        <v/>
      </c>
      <c r="T24" s="67" t="str">
        <f t="shared" si="2"/>
        <v/>
      </c>
      <c r="U24" s="67" t="str">
        <f t="shared" si="2"/>
        <v/>
      </c>
      <c r="V24" s="67" t="str">
        <f t="shared" si="2"/>
        <v/>
      </c>
      <c r="W24" s="67" t="str">
        <f t="shared" si="2"/>
        <v/>
      </c>
      <c r="X24" s="67" t="str">
        <f t="shared" si="2"/>
        <v/>
      </c>
      <c r="Y24" s="67" t="str">
        <f t="shared" si="2"/>
        <v/>
      </c>
      <c r="Z24" s="67" t="str">
        <f t="shared" si="2"/>
        <v/>
      </c>
      <c r="AA24" s="67" t="str">
        <f t="shared" si="2"/>
        <v/>
      </c>
      <c r="AB24" s="67" t="str">
        <f t="shared" si="2"/>
        <v/>
      </c>
      <c r="AC24" s="67" t="str">
        <f t="shared" si="2"/>
        <v/>
      </c>
      <c r="AD24" s="67" t="str">
        <f t="shared" si="2"/>
        <v/>
      </c>
      <c r="AE24" s="67" t="str">
        <f t="shared" si="2"/>
        <v/>
      </c>
      <c r="AF24" s="67" t="str">
        <f t="shared" si="2"/>
        <v/>
      </c>
      <c r="AG24" s="67" t="str">
        <f t="shared" si="2"/>
        <v/>
      </c>
      <c r="AH24" s="22"/>
    </row>
    <row r="25" spans="1:34" x14ac:dyDescent="0.25">
      <c r="B25" s="19" t="s">
        <v>118</v>
      </c>
      <c r="C25" s="7" t="s">
        <v>61</v>
      </c>
      <c r="D25" s="68" t="str">
        <f>IFERROR(D23/D24, "N/A")</f>
        <v>N/A</v>
      </c>
      <c r="E25" s="68" t="str">
        <f t="shared" ref="E25:AG25" si="3">IFERROR(E23/E24, "N/A")</f>
        <v>N/A</v>
      </c>
      <c r="F25" s="68" t="str">
        <f t="shared" si="3"/>
        <v>N/A</v>
      </c>
      <c r="G25" s="68" t="str">
        <f t="shared" si="3"/>
        <v>N/A</v>
      </c>
      <c r="H25" s="68" t="str">
        <f t="shared" si="3"/>
        <v>N/A</v>
      </c>
      <c r="I25" s="68" t="str">
        <f t="shared" si="3"/>
        <v>N/A</v>
      </c>
      <c r="J25" s="68" t="str">
        <f t="shared" si="3"/>
        <v>N/A</v>
      </c>
      <c r="K25" s="68" t="str">
        <f t="shared" si="3"/>
        <v>N/A</v>
      </c>
      <c r="L25" s="68" t="str">
        <f t="shared" si="3"/>
        <v>N/A</v>
      </c>
      <c r="M25" s="68" t="str">
        <f t="shared" si="3"/>
        <v>N/A</v>
      </c>
      <c r="N25" s="68" t="str">
        <f t="shared" si="3"/>
        <v>N/A</v>
      </c>
      <c r="O25" s="68" t="str">
        <f t="shared" si="3"/>
        <v>N/A</v>
      </c>
      <c r="P25" s="68" t="str">
        <f t="shared" si="3"/>
        <v>N/A</v>
      </c>
      <c r="Q25" s="68" t="str">
        <f t="shared" si="3"/>
        <v>N/A</v>
      </c>
      <c r="R25" s="68" t="str">
        <f t="shared" si="3"/>
        <v>N/A</v>
      </c>
      <c r="S25" s="68" t="str">
        <f t="shared" si="3"/>
        <v>N/A</v>
      </c>
      <c r="T25" s="68" t="str">
        <f t="shared" si="3"/>
        <v>N/A</v>
      </c>
      <c r="U25" s="68" t="str">
        <f t="shared" si="3"/>
        <v>N/A</v>
      </c>
      <c r="V25" s="68" t="str">
        <f t="shared" si="3"/>
        <v>N/A</v>
      </c>
      <c r="W25" s="68" t="str">
        <f t="shared" si="3"/>
        <v>N/A</v>
      </c>
      <c r="X25" s="68" t="str">
        <f t="shared" si="3"/>
        <v>N/A</v>
      </c>
      <c r="Y25" s="68" t="str">
        <f t="shared" si="3"/>
        <v>N/A</v>
      </c>
      <c r="Z25" s="68" t="str">
        <f t="shared" si="3"/>
        <v>N/A</v>
      </c>
      <c r="AA25" s="68" t="str">
        <f t="shared" si="3"/>
        <v>N/A</v>
      </c>
      <c r="AB25" s="68" t="str">
        <f t="shared" si="3"/>
        <v>N/A</v>
      </c>
      <c r="AC25" s="68" t="str">
        <f t="shared" si="3"/>
        <v>N/A</v>
      </c>
      <c r="AD25" s="68" t="str">
        <f t="shared" si="3"/>
        <v>N/A</v>
      </c>
      <c r="AE25" s="68" t="str">
        <f t="shared" si="3"/>
        <v>N/A</v>
      </c>
      <c r="AF25" s="68" t="str">
        <f t="shared" si="3"/>
        <v>N/A</v>
      </c>
      <c r="AG25" s="68" t="str">
        <f t="shared" si="3"/>
        <v>N/A</v>
      </c>
      <c r="AH25" s="22"/>
    </row>
    <row r="26" spans="1:34" ht="15" customHeight="1" x14ac:dyDescent="0.25">
      <c r="B26" s="84" t="s">
        <v>32</v>
      </c>
      <c r="C26" s="84"/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8"/>
      <c r="Y26" s="81"/>
      <c r="Z26" s="78"/>
      <c r="AA26" s="78"/>
      <c r="AB26" s="78"/>
      <c r="AC26" s="78"/>
      <c r="AD26" s="78"/>
      <c r="AE26" s="78"/>
      <c r="AF26" s="78"/>
      <c r="AG26" s="78"/>
      <c r="AH26" s="22"/>
    </row>
    <row r="27" spans="1:34" ht="15" customHeight="1" x14ac:dyDescent="0.25">
      <c r="B27" s="84"/>
      <c r="C27" s="84"/>
      <c r="D27" s="72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9"/>
      <c r="Y27" s="82"/>
      <c r="Z27" s="79"/>
      <c r="AA27" s="79"/>
      <c r="AB27" s="79"/>
      <c r="AC27" s="79"/>
      <c r="AD27" s="79"/>
      <c r="AE27" s="79"/>
      <c r="AF27" s="79"/>
      <c r="AG27" s="79"/>
      <c r="AH27" s="22"/>
    </row>
    <row r="28" spans="1:34" ht="15" customHeight="1" x14ac:dyDescent="0.25">
      <c r="B28" s="84"/>
      <c r="C28" s="84"/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9"/>
      <c r="Y28" s="82"/>
      <c r="Z28" s="79"/>
      <c r="AA28" s="79"/>
      <c r="AB28" s="79"/>
      <c r="AC28" s="79"/>
      <c r="AD28" s="79"/>
      <c r="AE28" s="79"/>
      <c r="AF28" s="79"/>
      <c r="AG28" s="79"/>
      <c r="AH28" s="22"/>
    </row>
    <row r="29" spans="1:34" ht="15" customHeight="1" x14ac:dyDescent="0.25">
      <c r="B29" s="84"/>
      <c r="C29" s="84"/>
      <c r="D29" s="72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9"/>
      <c r="Y29" s="82"/>
      <c r="Z29" s="79"/>
      <c r="AA29" s="79"/>
      <c r="AB29" s="79"/>
      <c r="AC29" s="79"/>
      <c r="AD29" s="79"/>
      <c r="AE29" s="79"/>
      <c r="AF29" s="79"/>
      <c r="AG29" s="79"/>
      <c r="AH29" s="22"/>
    </row>
    <row r="30" spans="1:34" ht="15" customHeight="1" x14ac:dyDescent="0.25">
      <c r="B30" s="84"/>
      <c r="C30" s="84"/>
      <c r="D30" s="72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9"/>
      <c r="Y30" s="82"/>
      <c r="Z30" s="79"/>
      <c r="AA30" s="79"/>
      <c r="AB30" s="79"/>
      <c r="AC30" s="79"/>
      <c r="AD30" s="79"/>
      <c r="AE30" s="79"/>
      <c r="AF30" s="79"/>
      <c r="AG30" s="79"/>
      <c r="AH30" s="22"/>
    </row>
    <row r="31" spans="1:34" ht="15" customHeight="1" x14ac:dyDescent="0.25">
      <c r="B31" s="84"/>
      <c r="C31" s="84"/>
      <c r="D31" s="72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9"/>
      <c r="Y31" s="82"/>
      <c r="Z31" s="79"/>
      <c r="AA31" s="79"/>
      <c r="AB31" s="79"/>
      <c r="AC31" s="79"/>
      <c r="AD31" s="79"/>
      <c r="AE31" s="79"/>
      <c r="AF31" s="79"/>
      <c r="AG31" s="79"/>
      <c r="AH31" s="22"/>
    </row>
    <row r="32" spans="1:34" ht="15" customHeight="1" x14ac:dyDescent="0.25">
      <c r="B32" s="84"/>
      <c r="C32" s="84"/>
      <c r="D32" s="72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9"/>
      <c r="Y32" s="82"/>
      <c r="Z32" s="79"/>
      <c r="AA32" s="79"/>
      <c r="AB32" s="79"/>
      <c r="AC32" s="79"/>
      <c r="AD32" s="79"/>
      <c r="AE32" s="79"/>
      <c r="AF32" s="79"/>
      <c r="AG32" s="79"/>
      <c r="AH32" s="22"/>
    </row>
    <row r="33" spans="2:34" ht="15" customHeight="1" x14ac:dyDescent="0.25">
      <c r="B33" s="84"/>
      <c r="C33" s="84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9"/>
      <c r="Y33" s="82"/>
      <c r="Z33" s="79"/>
      <c r="AA33" s="79"/>
      <c r="AB33" s="79"/>
      <c r="AC33" s="79"/>
      <c r="AD33" s="79"/>
      <c r="AE33" s="79"/>
      <c r="AF33" s="79"/>
      <c r="AG33" s="79"/>
      <c r="AH33" s="22"/>
    </row>
    <row r="34" spans="2:34" ht="15" customHeight="1" x14ac:dyDescent="0.25">
      <c r="B34" s="84"/>
      <c r="C34" s="84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9"/>
      <c r="Y34" s="82"/>
      <c r="Z34" s="79"/>
      <c r="AA34" s="79"/>
      <c r="AB34" s="79"/>
      <c r="AC34" s="79"/>
      <c r="AD34" s="79"/>
      <c r="AE34" s="79"/>
      <c r="AF34" s="79"/>
      <c r="AG34" s="79"/>
      <c r="AH34" s="22"/>
    </row>
    <row r="35" spans="2:34" ht="15" customHeight="1" x14ac:dyDescent="0.25">
      <c r="B35" s="84"/>
      <c r="C35" s="84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9"/>
      <c r="Y35" s="82"/>
      <c r="Z35" s="79"/>
      <c r="AA35" s="79"/>
      <c r="AB35" s="79"/>
      <c r="AC35" s="79"/>
      <c r="AD35" s="79"/>
      <c r="AE35" s="79"/>
      <c r="AF35" s="79"/>
      <c r="AG35" s="79"/>
      <c r="AH35" s="22"/>
    </row>
    <row r="36" spans="2:34" ht="15" customHeight="1" x14ac:dyDescent="0.25">
      <c r="B36" s="84"/>
      <c r="C36" s="84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9"/>
      <c r="Y36" s="82"/>
      <c r="Z36" s="79"/>
      <c r="AA36" s="79"/>
      <c r="AB36" s="79"/>
      <c r="AC36" s="79"/>
      <c r="AD36" s="79"/>
      <c r="AE36" s="79"/>
      <c r="AF36" s="79"/>
      <c r="AG36" s="79"/>
      <c r="AH36" s="22"/>
    </row>
    <row r="37" spans="2:34" ht="15" customHeight="1" x14ac:dyDescent="0.25">
      <c r="B37" s="84"/>
      <c r="C37" s="84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80"/>
      <c r="Y37" s="83"/>
      <c r="Z37" s="80"/>
      <c r="AA37" s="80"/>
      <c r="AB37" s="80"/>
      <c r="AC37" s="80"/>
      <c r="AD37" s="80"/>
      <c r="AE37" s="80"/>
      <c r="AF37" s="80"/>
      <c r="AG37" s="80"/>
      <c r="AH37" s="23"/>
    </row>
    <row r="38" spans="2:34" x14ac:dyDescent="0.25">
      <c r="B38" s="26"/>
    </row>
  </sheetData>
  <mergeCells count="39">
    <mergeCell ref="R26:R37"/>
    <mergeCell ref="T26:T37"/>
    <mergeCell ref="N26:N37"/>
    <mergeCell ref="K26:K37"/>
    <mergeCell ref="L26:L37"/>
    <mergeCell ref="M26:M37"/>
    <mergeCell ref="O26:O37"/>
    <mergeCell ref="P26:P37"/>
    <mergeCell ref="Q26:Q37"/>
    <mergeCell ref="AF26:AF37"/>
    <mergeCell ref="AG26:AG37"/>
    <mergeCell ref="AE26:AE37"/>
    <mergeCell ref="AD26:AD37"/>
    <mergeCell ref="AB26:AB37"/>
    <mergeCell ref="AC26:AC37"/>
    <mergeCell ref="AA26:AA37"/>
    <mergeCell ref="X26:X37"/>
    <mergeCell ref="Y26:Y37"/>
    <mergeCell ref="Z26:Z37"/>
    <mergeCell ref="S26:S37"/>
    <mergeCell ref="U26:U37"/>
    <mergeCell ref="V26:V37"/>
    <mergeCell ref="W26:W37"/>
    <mergeCell ref="A16:A17"/>
    <mergeCell ref="A18:A19"/>
    <mergeCell ref="B1:C9"/>
    <mergeCell ref="L3:M3"/>
    <mergeCell ref="D26:D37"/>
    <mergeCell ref="E26:E37"/>
    <mergeCell ref="F26:F37"/>
    <mergeCell ref="G26:G37"/>
    <mergeCell ref="I26:I37"/>
    <mergeCell ref="J26:J37"/>
    <mergeCell ref="E3:G3"/>
    <mergeCell ref="E4:G4"/>
    <mergeCell ref="E5:G5"/>
    <mergeCell ref="E6:G6"/>
    <mergeCell ref="H26:H37"/>
    <mergeCell ref="B26:C37"/>
  </mergeCells>
  <phoneticPr fontId="7" type="noConversion"/>
  <conditionalFormatting sqref="D25:AG25">
    <cfRule type="cellIs" dxfId="3" priority="5" operator="lessThan">
      <formula>0.895</formula>
    </cfRule>
    <cfRule type="cellIs" dxfId="2" priority="6" operator="greaterThanOrEqual">
      <formula>0.895</formula>
    </cfRule>
  </conditionalFormatting>
  <conditionalFormatting sqref="J3:M3 AH15:AH22">
    <cfRule type="cellIs" dxfId="1" priority="7" operator="lessThan">
      <formula>0.895</formula>
    </cfRule>
    <cfRule type="cellIs" dxfId="0" priority="8" operator="greaterThanOrEqual">
      <formula>0.895</formula>
    </cfRule>
  </conditionalFormatting>
  <dataValidations count="1">
    <dataValidation type="list" allowBlank="1" showInputMessage="1" showErrorMessage="1" sqref="D15:AG22" xr:uid="{45CA9956-4E68-4C3A-ACAA-4180A8B64EF1}">
      <formula1>"0,1,N/A"</formula1>
    </dataValidation>
  </dataValidations>
  <pageMargins left="0.25" right="0.25" top="0.75" bottom="0.75" header="0.3" footer="0.3"/>
  <pageSetup scale="45" fitToWidth="0" orientation="landscape" r:id="rId1"/>
  <headerFooter>
    <oddHeader>&amp;L&amp;G</oddHeader>
  </headerFooter>
  <colBreaks count="2" manualBreakCount="2">
    <brk id="13" max="1048575" man="1"/>
    <brk id="23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48C013-6FF1-41F3-AABB-735405CC049E}">
          <x14:formula1>
            <xm:f>Sheet3!$A$3:$A$26</xm:f>
          </x14:formula1>
          <xm:sqref>E4:G4</xm:sqref>
        </x14:dataValidation>
        <x14:dataValidation type="list" allowBlank="1" showInputMessage="1" showErrorMessage="1" xr:uid="{2AE69780-6C0F-490D-8F05-82FD43A01730}">
          <x14:formula1>
            <xm:f>Sheet3!$B$3:$B$22</xm:f>
          </x14:formula1>
          <xm:sqref>E3:G3</xm:sqref>
        </x14:dataValidation>
        <x14:dataValidation type="list" allowBlank="1" showInputMessage="1" showErrorMessage="1" xr:uid="{CE9A3984-CFCD-4503-ABD4-8DBD3E97BC77}">
          <x14:formula1>
            <xm:f>Sheet3!$C$3:$C$7</xm:f>
          </x14:formula1>
          <xm:sqref>E6:G6</xm:sqref>
        </x14:dataValidation>
        <x14:dataValidation type="list" allowBlank="1" showInputMessage="1" showErrorMessage="1" xr:uid="{5E79B7C1-B8CD-49C3-9A41-95B055ADCF39}">
          <x14:formula1>
            <xm:f>Sheet3!$D$3:$D$7</xm:f>
          </x14:formula1>
          <xm:sqref>D11:AG11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EAC1-1F4E-4B75-AD50-2139D8EED37F}">
  <dimension ref="B2:E24"/>
  <sheetViews>
    <sheetView showGridLines="0" topLeftCell="A4" zoomScale="90" zoomScaleNormal="90" workbookViewId="0">
      <selection activeCell="H14" sqref="H14"/>
    </sheetView>
  </sheetViews>
  <sheetFormatPr defaultColWidth="16.42578125" defaultRowHeight="15" x14ac:dyDescent="0.25"/>
  <cols>
    <col min="1" max="1" width="3.7109375" customWidth="1"/>
    <col min="2" max="2" width="13.28515625" customWidth="1"/>
    <col min="3" max="3" width="34" customWidth="1"/>
    <col min="4" max="4" width="117.7109375" customWidth="1"/>
    <col min="5" max="5" width="55.85546875" customWidth="1"/>
  </cols>
  <sheetData>
    <row r="2" spans="2:5" x14ac:dyDescent="0.25">
      <c r="B2" s="88" t="s">
        <v>85</v>
      </c>
      <c r="C2" s="88"/>
      <c r="D2" s="88"/>
      <c r="E2" s="88"/>
    </row>
    <row r="3" spans="2:5" x14ac:dyDescent="0.25">
      <c r="B3" s="88"/>
      <c r="C3" s="88"/>
      <c r="D3" s="88"/>
      <c r="E3" s="88"/>
    </row>
    <row r="4" spans="2:5" x14ac:dyDescent="0.25">
      <c r="B4" s="88"/>
      <c r="C4" s="88"/>
      <c r="D4" s="88"/>
      <c r="E4" s="88"/>
    </row>
    <row r="5" spans="2:5" x14ac:dyDescent="0.25">
      <c r="B5" s="88"/>
      <c r="C5" s="88"/>
      <c r="D5" s="88"/>
      <c r="E5" s="88"/>
    </row>
    <row r="7" spans="2:5" ht="23.25" x14ac:dyDescent="0.25">
      <c r="B7" s="89" t="s">
        <v>0</v>
      </c>
      <c r="C7" s="90"/>
      <c r="D7" s="90"/>
      <c r="E7" s="91"/>
    </row>
    <row r="8" spans="2:5" s="32" customFormat="1" ht="21" customHeight="1" x14ac:dyDescent="0.25">
      <c r="B8" s="1" t="s">
        <v>81</v>
      </c>
      <c r="C8" s="1" t="s">
        <v>82</v>
      </c>
      <c r="D8" s="1" t="s">
        <v>83</v>
      </c>
      <c r="E8" s="1" t="s">
        <v>84</v>
      </c>
    </row>
    <row r="9" spans="2:5" ht="47.25" customHeight="1" x14ac:dyDescent="0.25">
      <c r="B9" s="17" t="s">
        <v>3</v>
      </c>
      <c r="C9" s="43" t="s">
        <v>78</v>
      </c>
      <c r="D9" s="34" t="s">
        <v>86</v>
      </c>
      <c r="E9" s="92" t="s">
        <v>111</v>
      </c>
    </row>
    <row r="10" spans="2:5" ht="47.25" x14ac:dyDescent="0.25">
      <c r="B10" s="17" t="s">
        <v>4</v>
      </c>
      <c r="C10" s="43" t="s">
        <v>69</v>
      </c>
      <c r="D10" s="33" t="s">
        <v>87</v>
      </c>
      <c r="E10" s="92"/>
    </row>
    <row r="11" spans="2:5" ht="31.5" x14ac:dyDescent="0.25">
      <c r="B11" s="17" t="s">
        <v>5</v>
      </c>
      <c r="C11" s="43" t="s">
        <v>79</v>
      </c>
      <c r="D11" s="35" t="s">
        <v>113</v>
      </c>
      <c r="E11" s="92"/>
    </row>
    <row r="12" spans="2:5" ht="31.5" x14ac:dyDescent="0.25">
      <c r="B12" s="17" t="s">
        <v>6</v>
      </c>
      <c r="C12" s="43" t="s">
        <v>80</v>
      </c>
      <c r="D12" s="33" t="s">
        <v>114</v>
      </c>
      <c r="E12" s="92"/>
    </row>
    <row r="13" spans="2:5" ht="31.5" x14ac:dyDescent="0.25">
      <c r="B13" s="17" t="s">
        <v>7</v>
      </c>
      <c r="C13" s="50" t="s">
        <v>119</v>
      </c>
      <c r="D13" s="33" t="s">
        <v>120</v>
      </c>
      <c r="E13" s="92"/>
    </row>
    <row r="14" spans="2:5" ht="63" x14ac:dyDescent="0.25">
      <c r="B14" s="13" t="s">
        <v>8</v>
      </c>
      <c r="C14" s="44" t="s">
        <v>65</v>
      </c>
      <c r="D14" s="37" t="s">
        <v>133</v>
      </c>
      <c r="E14" s="93" t="s">
        <v>140</v>
      </c>
    </row>
    <row r="15" spans="2:5" ht="78.75" x14ac:dyDescent="0.25">
      <c r="B15" s="13" t="s">
        <v>9</v>
      </c>
      <c r="C15" s="44" t="s">
        <v>63</v>
      </c>
      <c r="D15" s="51" t="s">
        <v>115</v>
      </c>
      <c r="E15" s="93"/>
    </row>
    <row r="16" spans="2:5" ht="31.5" x14ac:dyDescent="0.25">
      <c r="B16" s="13" t="s">
        <v>10</v>
      </c>
      <c r="C16" s="42" t="s">
        <v>116</v>
      </c>
      <c r="D16" s="38" t="s">
        <v>89</v>
      </c>
      <c r="E16" s="93"/>
    </row>
    <row r="17" spans="2:5" ht="47.25" x14ac:dyDescent="0.25">
      <c r="B17" s="13" t="s">
        <v>11</v>
      </c>
      <c r="C17" s="44" t="s">
        <v>64</v>
      </c>
      <c r="D17" s="38" t="s">
        <v>117</v>
      </c>
      <c r="E17" s="93"/>
    </row>
    <row r="18" spans="2:5" ht="63" x14ac:dyDescent="0.25">
      <c r="B18" s="13" t="s">
        <v>12</v>
      </c>
      <c r="C18" s="44" t="s">
        <v>66</v>
      </c>
      <c r="D18" s="37" t="s">
        <v>88</v>
      </c>
      <c r="E18" s="93"/>
    </row>
    <row r="19" spans="2:5" ht="47.25" x14ac:dyDescent="0.25">
      <c r="B19" s="13" t="s">
        <v>13</v>
      </c>
      <c r="C19" s="44" t="s">
        <v>112</v>
      </c>
      <c r="D19" s="38" t="s">
        <v>134</v>
      </c>
      <c r="E19" s="93"/>
    </row>
    <row r="20" spans="2:5" ht="47.25" x14ac:dyDescent="0.25">
      <c r="B20" s="13" t="s">
        <v>14</v>
      </c>
      <c r="C20" s="44" t="s">
        <v>67</v>
      </c>
      <c r="D20" s="39" t="s">
        <v>135</v>
      </c>
      <c r="E20" s="93"/>
    </row>
    <row r="21" spans="2:5" ht="63" x14ac:dyDescent="0.25">
      <c r="B21" s="13" t="s">
        <v>15</v>
      </c>
      <c r="C21" s="44" t="s">
        <v>68</v>
      </c>
      <c r="D21" s="38" t="s">
        <v>136</v>
      </c>
      <c r="E21" s="94"/>
    </row>
    <row r="22" spans="2:5" ht="15.75" x14ac:dyDescent="0.25">
      <c r="B22" s="36" t="s">
        <v>16</v>
      </c>
      <c r="C22" s="45" t="s">
        <v>1</v>
      </c>
      <c r="D22" s="40" t="s">
        <v>137</v>
      </c>
      <c r="E22" s="85" t="s">
        <v>70</v>
      </c>
    </row>
    <row r="23" spans="2:5" ht="31.5" x14ac:dyDescent="0.25">
      <c r="B23" s="36" t="s">
        <v>17</v>
      </c>
      <c r="C23" s="45" t="s">
        <v>2</v>
      </c>
      <c r="D23" s="41" t="s">
        <v>138</v>
      </c>
      <c r="E23" s="86"/>
    </row>
    <row r="24" spans="2:5" ht="31.5" x14ac:dyDescent="0.25">
      <c r="B24" s="36" t="s">
        <v>118</v>
      </c>
      <c r="C24" s="45" t="s">
        <v>61</v>
      </c>
      <c r="D24" s="40" t="s">
        <v>139</v>
      </c>
      <c r="E24" s="87"/>
    </row>
  </sheetData>
  <mergeCells count="5">
    <mergeCell ref="E22:E24"/>
    <mergeCell ref="B2:E5"/>
    <mergeCell ref="B7:E7"/>
    <mergeCell ref="E9:E13"/>
    <mergeCell ref="E14:E21"/>
  </mergeCells>
  <pageMargins left="0.25" right="0.25" top="0.75" bottom="0.75" header="0.3" footer="0.3"/>
  <pageSetup scale="60" fitToHeight="0" orientation="landscape" r:id="rId1"/>
  <headerFooter>
    <oddHeader>&amp;L&amp;G&amp;C&amp;"-,Bold"IEHP Utilization Management Delegation Oversight
LOB:  Medi-Cal
Denial Review Tool - Instructions and Data Dictionary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03439BB06184DA72F6FE2CB7E341E" ma:contentTypeVersion="4" ma:contentTypeDescription="Create a new document." ma:contentTypeScope="" ma:versionID="3db2501289444490df6f64ac96dad491">
  <xsd:schema xmlns:xsd="http://www.w3.org/2001/XMLSchema" xmlns:xs="http://www.w3.org/2001/XMLSchema" xmlns:p="http://schemas.microsoft.com/office/2006/metadata/properties" xmlns:ns2="f6a64091-bf4b-438a-b648-83b499b96164" targetNamespace="http://schemas.microsoft.com/office/2006/metadata/properties" ma:root="true" ma:fieldsID="46053c41480e6f48ae6182c03ed8d7dd" ns2:_="">
    <xsd:import namespace="f6a64091-bf4b-438a-b648-83b499b961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64091-bf4b-438a-b648-83b499b96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AC3A96-39AC-4280-8859-38330969B6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8912D8-0C47-4DBD-9472-E601057AA2CC}">
  <ds:schemaRefs>
    <ds:schemaRef ds:uri="f6a64091-bf4b-438a-b648-83b499b9616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2934C4-D4E9-45AC-B425-F4D4F4D10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64091-bf4b-438a-b648-83b499b96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Sheet3</vt:lpstr>
      <vt:lpstr>MCL Denials</vt:lpstr>
      <vt:lpstr>Intructions and Data Dictionary</vt:lpstr>
      <vt:lpstr>'MCL Denials'!Print_Titles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Brittney Witteck</dc:creator>
  <cp:lastModifiedBy>Nancy Lobato</cp:lastModifiedBy>
  <cp:lastPrinted>2024-01-24T20:08:10Z</cp:lastPrinted>
  <dcterms:created xsi:type="dcterms:W3CDTF">2022-04-27T21:32:58Z</dcterms:created>
  <dcterms:modified xsi:type="dcterms:W3CDTF">2024-08-16T19:40:25Z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0x010100D7F03439BB06184DA72F6FE2CB7E341E</vt:lpwstr>
  </property>
</Properties>
</file>